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Приложение 2 V2" sheetId="2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2" i="2"/>
  <c r="F32"/>
  <c r="G31"/>
  <c r="F31"/>
  <c r="E30"/>
  <c r="D30"/>
  <c r="G29"/>
  <c r="F29"/>
  <c r="G28"/>
  <c r="F28"/>
  <c r="G27"/>
  <c r="F27"/>
  <c r="E26"/>
  <c r="D26"/>
  <c r="G25"/>
  <c r="F25"/>
  <c r="G24"/>
  <c r="F24"/>
  <c r="E23"/>
  <c r="D23"/>
  <c r="G22"/>
  <c r="F22"/>
  <c r="G21"/>
  <c r="F21"/>
  <c r="E20"/>
  <c r="D20"/>
  <c r="G18"/>
  <c r="F18"/>
  <c r="G15"/>
  <c r="F15"/>
  <c r="G11"/>
  <c r="F11"/>
  <c r="G10"/>
  <c r="F10"/>
  <c r="E9"/>
  <c r="E14" s="1"/>
  <c r="D9"/>
  <c r="G8"/>
  <c r="F8"/>
  <c r="G7"/>
  <c r="F7"/>
  <c r="E6"/>
  <c r="D6"/>
  <c r="E19" l="1"/>
  <c r="D5"/>
  <c r="D17" s="1"/>
  <c r="F9"/>
  <c r="E5"/>
  <c r="E16" s="1"/>
  <c r="F26"/>
  <c r="F20"/>
  <c r="F30"/>
  <c r="F6"/>
  <c r="F23"/>
  <c r="E17"/>
  <c r="D14"/>
  <c r="D19"/>
  <c r="G9"/>
  <c r="G20"/>
  <c r="G26"/>
  <c r="G30"/>
  <c r="E13"/>
  <c r="D13"/>
  <c r="G23"/>
  <c r="G6"/>
  <c r="F17" l="1"/>
  <c r="D16"/>
  <c r="G16" s="1"/>
  <c r="G17"/>
  <c r="G5"/>
  <c r="D12"/>
  <c r="E12"/>
  <c r="F5"/>
  <c r="F13"/>
  <c r="G13"/>
  <c r="F12"/>
  <c r="G12"/>
  <c r="F14"/>
  <c r="G14"/>
  <c r="F19"/>
  <c r="G19"/>
  <c r="F16" l="1"/>
</calcChain>
</file>

<file path=xl/sharedStrings.xml><?xml version="1.0" encoding="utf-8"?>
<sst xmlns="http://schemas.openxmlformats.org/spreadsheetml/2006/main" count="91" uniqueCount="61">
  <si>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</si>
  <si>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</si>
  <si>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</si>
  <si>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</si>
  <si>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</si>
  <si>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</si>
  <si>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</si>
  <si>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</si>
  <si>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</si>
  <si>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</si>
  <si>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</si>
  <si>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</si>
  <si>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</si>
  <si>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</si>
  <si>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</si>
  <si>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</si>
  <si>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</si>
  <si>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</si>
  <si>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</si>
  <si>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</si>
  <si>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</si>
  <si>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</si>
  <si>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</si>
  <si>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</si>
  <si>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</si>
  <si>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</si>
  <si>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</si>
  <si>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</si>
  <si>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</si>
  <si>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</si>
  <si>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</si>
  <si>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</si>
  <si>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</si>
  <si>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человек</t>
  </si>
  <si>
    <t>7</t>
  </si>
  <si>
    <t>7.1</t>
  </si>
  <si>
    <t>7.2</t>
  </si>
  <si>
    <t>8</t>
  </si>
  <si>
    <t>9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</si>
  <si>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</si>
  <si>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</si>
  <si>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</si>
  <si>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</si>
  <si>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</si>
  <si>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</si>
  <si>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>Количество вновь созданных субъектов малого и среднего  предпринимательства - всего</t>
  </si>
  <si>
    <t>вновь созданные средние предприятия — всего</t>
  </si>
  <si>
    <t>7.1.1</t>
  </si>
  <si>
    <t>7.1.2</t>
  </si>
  <si>
    <t>вновь созданные малые предприятия — всего</t>
  </si>
  <si>
    <t>7.2.1</t>
  </si>
  <si>
    <t>7.2.2</t>
  </si>
  <si>
    <t>Среднесписочная численность работников субъектов малого и среднего предпринимательства - юридических лиц</t>
  </si>
  <si>
    <t>8.1</t>
  </si>
  <si>
    <t>средних предприятий юридических лиц</t>
  </si>
  <si>
    <t>8.2</t>
  </si>
  <si>
    <r>
      <rPr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1"/>
      </rPr>
      <t xml:space="preserve"> юридических лиц</t>
    </r>
  </si>
  <si>
    <t>9.1</t>
  </si>
  <si>
    <t>9.1.1</t>
  </si>
  <si>
    <t>9.1.2</t>
  </si>
  <si>
    <t>Динамика развития малого и среднего предпринимательства в Белореченском районе  по итогам 3 квартала 2025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</si>
</sst>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1"/>
    </font>
    <font>
      <b/>
      <i/>
      <sz val="14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44">
    <xf numFmtId="0" fontId="0" fillId="0" borderId="0" xfId="0">
      <alignment vertical="top" wrapText="1"/>
    </xf>
    <xf numFmtId="0" fontId="0" fillId="0" borderId="0" xfId="0" applyAlignment="1" applyProtection="1">
      <alignment vertical="top" wrapText="1"/>
    </xf>
    <xf numFmtId="1" fontId="1" fillId="0" borderId="0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 wrapText="1"/>
      <protection locked="0"/>
    </xf>
    <xf numFmtId="1" fontId="2" fillId="0" borderId="0" xfId="0" applyNumberFormat="1" applyFont="1" applyBorder="1" applyAlignment="1" applyProtection="1">
      <alignment horizont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wrapText="1"/>
    </xf>
    <xf numFmtId="3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0" fontId="4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4"/>
    </xf>
    <xf numFmtId="1" fontId="5" fillId="0" borderId="1" xfId="0" applyNumberFormat="1" applyFont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left" vertical="top" wrapText="1" indent="8"/>
    </xf>
    <xf numFmtId="1" fontId="2" fillId="0" borderId="1" xfId="0" applyNumberFormat="1" applyFont="1" applyBorder="1" applyAlignment="1" applyProtection="1">
      <alignment horizontal="center" vertical="center" wrapText="1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left" wrapText="1" indent="4"/>
    </xf>
    <xf numFmtId="165" fontId="7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left" wrapText="1"/>
    </xf>
    <xf numFmtId="1" fontId="1" fillId="0" borderId="1" xfId="0" applyNumberFormat="1" applyFont="1" applyBorder="1" applyAlignment="1" applyProtection="1">
      <alignment vertical="top" wrapText="1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wrapText="1" indent="4"/>
    </xf>
    <xf numFmtId="3" fontId="7" fillId="0" borderId="0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Alignment="1" applyProtection="1"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1" fontId="2" fillId="0" borderId="0" xfId="0" applyNumberFormat="1" applyFont="1" applyAlignment="1" applyProtection="1">
      <alignment horizontal="left" vertical="top"/>
    </xf>
    <xf numFmtId="1" fontId="8" fillId="0" borderId="0" xfId="0" applyNumberFormat="1" applyFont="1" applyAlignment="1" applyProtection="1">
      <alignment horizontal="center" vertical="center"/>
    </xf>
    <xf numFmtId="1" fontId="9" fillId="0" borderId="1" xfId="0" applyNumberFormat="1" applyFont="1" applyBorder="1" applyAlignment="1" applyProtection="1">
      <alignment vertical="top" wrapText="1"/>
    </xf>
    <xf numFmtId="0" fontId="10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top" wrapText="1"/>
    </xf>
    <xf numFmtId="0" fontId="10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1" fontId="1" fillId="0" borderId="0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zoomScaleNormal="100" workbookViewId="0">
      <selection activeCell="B2" sqref="B2:F2"/>
    </sheetView>
  </sheetViews>
  <sheetFormatPr defaultColWidth="16.28515625" defaultRowHeight="12"/>
  <cols>
    <col min="1" max="1" width="7" style="1" customWidth="1" collapsed="1"/>
    <col min="2" max="2" width="52.42578125" style="1" customWidth="1" collapsed="1"/>
    <col min="3" max="3" width="10.28515625" style="1" customWidth="1" collapsed="1"/>
    <col min="4" max="4" width="19.7109375" style="1" customWidth="1" collapsed="1"/>
    <col min="5" max="5" width="19.85546875" style="1" customWidth="1" collapsed="1"/>
    <col min="6" max="6" width="17.5703125" style="1" customWidth="1" collapsed="1"/>
    <col min="7" max="7" width="14.28515625" style="1" customWidth="1" collapsed="1"/>
  </cols>
  <sheetData>
    <row r="1" spans="1:7" ht="15.75">
      <c r="B1" s="41"/>
      <c r="C1" s="41"/>
      <c r="D1" s="41"/>
      <c r="E1" s="41"/>
      <c r="F1" s="41"/>
      <c r="G1" s="2"/>
    </row>
    <row r="2" spans="1:7" ht="45.75" customHeight="1">
      <c r="B2" s="42" t="s">
        <v>60</v>
      </c>
      <c r="C2" s="42"/>
      <c r="D2" s="42"/>
      <c r="E2" s="42"/>
      <c r="F2" s="42"/>
      <c r="G2" s="3"/>
    </row>
    <row r="3" spans="1:7" ht="15" customHeight="1">
      <c r="B3" s="43"/>
      <c r="C3" s="43"/>
      <c r="D3" s="43"/>
      <c r="E3" s="43"/>
      <c r="F3" s="43"/>
      <c r="G3" s="4"/>
    </row>
    <row r="4" spans="1:7" ht="47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7" ht="33" customHeight="1">
      <c r="A5" s="6">
        <v>1</v>
      </c>
      <c r="B5" s="7" t="s">
        <v>7</v>
      </c>
      <c r="C5" s="5" t="s">
        <v>8</v>
      </c>
      <c r="D5" s="8">
        <f>D6+D9</f>
        <v>4505</v>
      </c>
      <c r="E5" s="8">
        <f>E6+E9</f>
        <v>4324</v>
      </c>
      <c r="F5" s="9">
        <f t="shared" ref="F5:F32" si="0">D5-E5</f>
        <v>181</v>
      </c>
      <c r="G5" s="10">
        <f t="shared" ref="G5:G32" si="1">D5/E5-1</f>
        <v>4.1859389454208973E-2</v>
      </c>
    </row>
    <row r="6" spans="1:7" ht="19.5">
      <c r="A6" s="6" t="s">
        <v>9</v>
      </c>
      <c r="B6" s="11" t="s">
        <v>10</v>
      </c>
      <c r="C6" s="12" t="s">
        <v>8</v>
      </c>
      <c r="D6" s="13">
        <f>D7+D8</f>
        <v>8</v>
      </c>
      <c r="E6" s="13">
        <f>E7+E8</f>
        <v>6</v>
      </c>
      <c r="F6" s="9">
        <f t="shared" si="0"/>
        <v>2</v>
      </c>
      <c r="G6" s="10">
        <f t="shared" si="1"/>
        <v>0.33333333333333326</v>
      </c>
    </row>
    <row r="7" spans="1:7" ht="18.75">
      <c r="A7" s="6" t="s">
        <v>11</v>
      </c>
      <c r="B7" s="14" t="s">
        <v>12</v>
      </c>
      <c r="C7" s="15" t="s">
        <v>8</v>
      </c>
      <c r="D7" s="16">
        <v>7</v>
      </c>
      <c r="E7" s="16">
        <v>6</v>
      </c>
      <c r="F7" s="9">
        <f t="shared" si="0"/>
        <v>1</v>
      </c>
      <c r="G7" s="10">
        <f t="shared" si="1"/>
        <v>0.16666666666666674</v>
      </c>
    </row>
    <row r="8" spans="1:7" ht="18.75">
      <c r="A8" s="6" t="s">
        <v>13</v>
      </c>
      <c r="B8" s="14" t="s">
        <v>14</v>
      </c>
      <c r="C8" s="15" t="s">
        <v>8</v>
      </c>
      <c r="D8" s="16">
        <v>1</v>
      </c>
      <c r="E8" s="16">
        <v>0</v>
      </c>
      <c r="F8" s="9">
        <f t="shared" si="0"/>
        <v>1</v>
      </c>
      <c r="G8" s="10" t="e">
        <f t="shared" si="1"/>
        <v>#DIV/0!</v>
      </c>
    </row>
    <row r="9" spans="1:7" ht="17.45" customHeight="1">
      <c r="A9" s="6" t="s">
        <v>15</v>
      </c>
      <c r="B9" s="11" t="s">
        <v>16</v>
      </c>
      <c r="C9" s="12" t="s">
        <v>8</v>
      </c>
      <c r="D9" s="17">
        <f>D10+D11</f>
        <v>4497</v>
      </c>
      <c r="E9" s="17">
        <f>E10+E11</f>
        <v>4318</v>
      </c>
      <c r="F9" s="9">
        <f t="shared" si="0"/>
        <v>179</v>
      </c>
      <c r="G9" s="10">
        <f t="shared" si="1"/>
        <v>4.145437702640109E-2</v>
      </c>
    </row>
    <row r="10" spans="1:7" ht="18.75">
      <c r="A10" s="6" t="s">
        <v>17</v>
      </c>
      <c r="B10" s="14" t="s">
        <v>12</v>
      </c>
      <c r="C10" s="15" t="s">
        <v>8</v>
      </c>
      <c r="D10" s="16">
        <v>736</v>
      </c>
      <c r="E10" s="16">
        <v>719</v>
      </c>
      <c r="F10" s="9">
        <f t="shared" si="0"/>
        <v>17</v>
      </c>
      <c r="G10" s="10">
        <f t="shared" si="1"/>
        <v>2.3643949930459041E-2</v>
      </c>
    </row>
    <row r="11" spans="1:7" ht="18.75">
      <c r="A11" s="6" t="s">
        <v>18</v>
      </c>
      <c r="B11" s="14" t="s">
        <v>14</v>
      </c>
      <c r="C11" s="15" t="s">
        <v>8</v>
      </c>
      <c r="D11" s="16">
        <v>3761</v>
      </c>
      <c r="E11" s="16">
        <v>3599</v>
      </c>
      <c r="F11" s="9">
        <f t="shared" si="0"/>
        <v>162</v>
      </c>
      <c r="G11" s="10">
        <f t="shared" si="1"/>
        <v>4.5012503473186971E-2</v>
      </c>
    </row>
    <row r="12" spans="1:7" ht="65.25" customHeight="1">
      <c r="A12" s="6" t="s">
        <v>19</v>
      </c>
      <c r="B12" s="7" t="s">
        <v>20</v>
      </c>
      <c r="C12" s="5" t="s">
        <v>21</v>
      </c>
      <c r="D12" s="18">
        <f>D5/D15*100</f>
        <v>86.868492094099508</v>
      </c>
      <c r="E12" s="18">
        <f>E5/E15*100</f>
        <v>87.31825525040388</v>
      </c>
      <c r="F12" s="9">
        <f t="shared" si="0"/>
        <v>-0.44976315630437114</v>
      </c>
      <c r="G12" s="10">
        <f t="shared" si="1"/>
        <v>-5.1508490981018173E-3</v>
      </c>
    </row>
    <row r="13" spans="1:7" ht="29.85" customHeight="1">
      <c r="A13" s="6" t="s">
        <v>22</v>
      </c>
      <c r="B13" s="19" t="s">
        <v>23</v>
      </c>
      <c r="C13" s="15" t="s">
        <v>21</v>
      </c>
      <c r="D13" s="20">
        <f>D6/D15*100</f>
        <v>0.15426147319706904</v>
      </c>
      <c r="E13" s="20">
        <f>E6/E15*100</f>
        <v>0.12116316639741519</v>
      </c>
      <c r="F13" s="9">
        <f t="shared" si="0"/>
        <v>3.3098306799653851E-2</v>
      </c>
      <c r="G13" s="10">
        <f t="shared" si="1"/>
        <v>0.27317135878647636</v>
      </c>
    </row>
    <row r="14" spans="1:7" ht="27.6" customHeight="1">
      <c r="A14" s="6" t="s">
        <v>24</v>
      </c>
      <c r="B14" s="19" t="s">
        <v>25</v>
      </c>
      <c r="C14" s="15" t="s">
        <v>21</v>
      </c>
      <c r="D14" s="20">
        <f>D9/D15*100</f>
        <v>86.714230620902427</v>
      </c>
      <c r="E14" s="20">
        <f>E9/E15*100</f>
        <v>87.197092084006471</v>
      </c>
      <c r="F14" s="9">
        <f t="shared" si="0"/>
        <v>-0.48286146310404376</v>
      </c>
      <c r="G14" s="10">
        <f t="shared" si="1"/>
        <v>-5.5375867653802979E-3</v>
      </c>
    </row>
    <row r="15" spans="1:7" ht="31.5">
      <c r="A15" s="6" t="s">
        <v>26</v>
      </c>
      <c r="B15" s="7" t="s">
        <v>31</v>
      </c>
      <c r="C15" s="5" t="s">
        <v>8</v>
      </c>
      <c r="D15" s="16">
        <v>5186</v>
      </c>
      <c r="E15" s="16">
        <v>4952</v>
      </c>
      <c r="F15" s="9">
        <f t="shared" si="0"/>
        <v>234</v>
      </c>
      <c r="G15" s="10">
        <f t="shared" si="1"/>
        <v>4.7253634894991903E-2</v>
      </c>
    </row>
    <row r="16" spans="1:7" ht="61.5" customHeight="1">
      <c r="A16" s="6" t="s">
        <v>28</v>
      </c>
      <c r="B16" s="7" t="s">
        <v>27</v>
      </c>
      <c r="C16" s="5" t="s">
        <v>8</v>
      </c>
      <c r="D16" s="18">
        <f>D5/D18*10000</f>
        <v>425.88793616880474</v>
      </c>
      <c r="E16" s="18">
        <f>E5/E18*10000</f>
        <v>412.3475391701553</v>
      </c>
      <c r="F16" s="9">
        <f t="shared" si="0"/>
        <v>13.540396998649442</v>
      </c>
      <c r="G16" s="10">
        <f t="shared" si="1"/>
        <v>3.283734159272389E-2</v>
      </c>
    </row>
    <row r="17" spans="1:7" ht="63" customHeight="1">
      <c r="A17" s="6" t="s">
        <v>30</v>
      </c>
      <c r="B17" s="7" t="s">
        <v>29</v>
      </c>
      <c r="C17" s="5" t="s">
        <v>8</v>
      </c>
      <c r="D17" s="18">
        <f>D5/D18*1000</f>
        <v>42.58879361688048</v>
      </c>
      <c r="E17" s="18">
        <f>E5/E18*1000</f>
        <v>41.234753917015531</v>
      </c>
      <c r="F17" s="9">
        <f t="shared" si="0"/>
        <v>1.3540396998649484</v>
      </c>
      <c r="G17" s="10">
        <f t="shared" si="1"/>
        <v>3.283734159272389E-2</v>
      </c>
    </row>
    <row r="18" spans="1:7" ht="51" customHeight="1">
      <c r="A18" s="6" t="s">
        <v>32</v>
      </c>
      <c r="B18" s="22" t="s">
        <v>39</v>
      </c>
      <c r="C18" s="5" t="s">
        <v>33</v>
      </c>
      <c r="D18" s="16">
        <v>105779</v>
      </c>
      <c r="E18" s="16">
        <v>104863</v>
      </c>
      <c r="F18" s="9">
        <f t="shared" si="0"/>
        <v>916</v>
      </c>
      <c r="G18" s="10">
        <f t="shared" si="1"/>
        <v>8.7352068889885448E-3</v>
      </c>
    </row>
    <row r="19" spans="1:7" ht="33" customHeight="1">
      <c r="A19" s="6" t="s">
        <v>34</v>
      </c>
      <c r="B19" s="21" t="s">
        <v>45</v>
      </c>
      <c r="C19" s="5" t="s">
        <v>33</v>
      </c>
      <c r="D19" s="8">
        <f>D20+D23</f>
        <v>738</v>
      </c>
      <c r="E19" s="8">
        <f>E20+E23</f>
        <v>665</v>
      </c>
      <c r="F19" s="9">
        <f t="shared" si="0"/>
        <v>73</v>
      </c>
      <c r="G19" s="10">
        <f t="shared" si="1"/>
        <v>0.10977443609022552</v>
      </c>
    </row>
    <row r="20" spans="1:7" ht="31.5">
      <c r="A20" s="6" t="s">
        <v>35</v>
      </c>
      <c r="B20" s="11" t="s">
        <v>46</v>
      </c>
      <c r="C20" s="12" t="s">
        <v>33</v>
      </c>
      <c r="D20" s="17">
        <f>D21+D22</f>
        <v>0</v>
      </c>
      <c r="E20" s="17">
        <f>E21+E22</f>
        <v>0</v>
      </c>
      <c r="F20" s="9">
        <f t="shared" si="0"/>
        <v>0</v>
      </c>
      <c r="G20" s="10" t="e">
        <f t="shared" si="1"/>
        <v>#DIV/0!</v>
      </c>
    </row>
    <row r="21" spans="1:7" ht="18.75">
      <c r="A21" s="6" t="s">
        <v>47</v>
      </c>
      <c r="B21" s="14" t="s">
        <v>12</v>
      </c>
      <c r="C21" s="15" t="s">
        <v>33</v>
      </c>
      <c r="D21" s="16">
        <v>0</v>
      </c>
      <c r="E21" s="16">
        <v>0</v>
      </c>
      <c r="F21" s="9">
        <f t="shared" si="0"/>
        <v>0</v>
      </c>
      <c r="G21" s="10" t="e">
        <f t="shared" si="1"/>
        <v>#DIV/0!</v>
      </c>
    </row>
    <row r="22" spans="1:7" ht="18.75">
      <c r="A22" s="6" t="s">
        <v>48</v>
      </c>
      <c r="B22" s="14" t="s">
        <v>14</v>
      </c>
      <c r="C22" s="15" t="s">
        <v>33</v>
      </c>
      <c r="D22" s="16">
        <v>0</v>
      </c>
      <c r="E22" s="16">
        <v>0</v>
      </c>
      <c r="F22" s="9">
        <f t="shared" si="0"/>
        <v>0</v>
      </c>
      <c r="G22" s="10" t="e">
        <f t="shared" si="1"/>
        <v>#DIV/0!</v>
      </c>
    </row>
    <row r="23" spans="1:7" ht="17.45" customHeight="1">
      <c r="A23" s="6" t="s">
        <v>36</v>
      </c>
      <c r="B23" s="11" t="s">
        <v>49</v>
      </c>
      <c r="C23" s="12" t="s">
        <v>33</v>
      </c>
      <c r="D23" s="17">
        <f>D24+D25</f>
        <v>738</v>
      </c>
      <c r="E23" s="17">
        <f>E24+E25</f>
        <v>665</v>
      </c>
      <c r="F23" s="9">
        <f t="shared" si="0"/>
        <v>73</v>
      </c>
      <c r="G23" s="10">
        <f t="shared" si="1"/>
        <v>0.10977443609022552</v>
      </c>
    </row>
    <row r="24" spans="1:7" ht="18.75">
      <c r="A24" s="6" t="s">
        <v>50</v>
      </c>
      <c r="B24" s="14" t="s">
        <v>12</v>
      </c>
      <c r="C24" s="15" t="s">
        <v>33</v>
      </c>
      <c r="D24" s="16">
        <v>57</v>
      </c>
      <c r="E24" s="16">
        <v>47</v>
      </c>
      <c r="F24" s="9">
        <f t="shared" si="0"/>
        <v>10</v>
      </c>
      <c r="G24" s="10">
        <f t="shared" si="1"/>
        <v>0.2127659574468086</v>
      </c>
    </row>
    <row r="25" spans="1:7" ht="18.75">
      <c r="A25" s="6" t="s">
        <v>51</v>
      </c>
      <c r="B25" s="14" t="s">
        <v>14</v>
      </c>
      <c r="C25" s="15" t="s">
        <v>33</v>
      </c>
      <c r="D25" s="16">
        <v>681</v>
      </c>
      <c r="E25" s="16">
        <v>618</v>
      </c>
      <c r="F25" s="9">
        <f t="shared" si="0"/>
        <v>63</v>
      </c>
      <c r="G25" s="10">
        <f t="shared" si="1"/>
        <v>0.10194174757281549</v>
      </c>
    </row>
    <row r="26" spans="1:7" ht="47.25" customHeight="1">
      <c r="A26" s="6" t="s">
        <v>37</v>
      </c>
      <c r="B26" s="36" t="s">
        <v>52</v>
      </c>
      <c r="C26" s="15" t="s">
        <v>33</v>
      </c>
      <c r="D26" s="39">
        <f>D27+D28</f>
        <v>5006</v>
      </c>
      <c r="E26" s="37">
        <f>E27+E28</f>
        <v>5177</v>
      </c>
      <c r="F26" s="9">
        <f t="shared" si="0"/>
        <v>-171</v>
      </c>
      <c r="G26" s="10">
        <f t="shared" si="1"/>
        <v>-3.3030712768012394E-2</v>
      </c>
    </row>
    <row r="27" spans="1:7" ht="18.75">
      <c r="A27" s="6" t="s">
        <v>53</v>
      </c>
      <c r="B27" s="14" t="s">
        <v>54</v>
      </c>
      <c r="C27" s="15" t="s">
        <v>33</v>
      </c>
      <c r="D27" s="16">
        <v>954</v>
      </c>
      <c r="E27" s="16">
        <v>859</v>
      </c>
      <c r="F27" s="9">
        <f t="shared" si="0"/>
        <v>95</v>
      </c>
      <c r="G27" s="10">
        <f t="shared" si="1"/>
        <v>0.11059371362048886</v>
      </c>
    </row>
    <row r="28" spans="1:7" ht="27.95" customHeight="1">
      <c r="A28" s="6" t="s">
        <v>55</v>
      </c>
      <c r="B28" s="14" t="s">
        <v>56</v>
      </c>
      <c r="C28" s="15" t="s">
        <v>33</v>
      </c>
      <c r="D28" s="16">
        <v>4052</v>
      </c>
      <c r="E28" s="16">
        <v>4318</v>
      </c>
      <c r="F28" s="9">
        <f t="shared" si="0"/>
        <v>-266</v>
      </c>
      <c r="G28" s="10">
        <f t="shared" si="1"/>
        <v>-6.1602593793422922E-2</v>
      </c>
    </row>
    <row r="29" spans="1:7" ht="39.75" customHeight="1">
      <c r="A29" s="6" t="s">
        <v>38</v>
      </c>
      <c r="B29" s="38" t="s">
        <v>40</v>
      </c>
      <c r="C29" s="26" t="s">
        <v>41</v>
      </c>
      <c r="D29" s="27">
        <v>3877997413</v>
      </c>
      <c r="E29" s="28">
        <v>3172354681</v>
      </c>
      <c r="F29" s="9">
        <f t="shared" si="0"/>
        <v>705642732</v>
      </c>
      <c r="G29" s="10">
        <f t="shared" si="1"/>
        <v>0.22243500584164355</v>
      </c>
    </row>
    <row r="30" spans="1:7" ht="94.5">
      <c r="A30" s="6" t="s">
        <v>57</v>
      </c>
      <c r="B30" s="29" t="s">
        <v>42</v>
      </c>
      <c r="C30" s="26" t="s">
        <v>41</v>
      </c>
      <c r="D30" s="9">
        <f>D31+D32</f>
        <v>292000</v>
      </c>
      <c r="E30" s="8">
        <f>E31+E32</f>
        <v>320000</v>
      </c>
      <c r="F30" s="9">
        <f t="shared" si="0"/>
        <v>-28000</v>
      </c>
      <c r="G30" s="10">
        <f t="shared" si="1"/>
        <v>-8.7500000000000022E-2</v>
      </c>
    </row>
    <row r="31" spans="1:7" ht="45.75" customHeight="1">
      <c r="A31" s="6" t="s">
        <v>58</v>
      </c>
      <c r="B31" s="25" t="s">
        <v>43</v>
      </c>
      <c r="C31" s="26" t="s">
        <v>41</v>
      </c>
      <c r="D31" s="24">
        <v>292000</v>
      </c>
      <c r="E31" s="30">
        <v>320000</v>
      </c>
      <c r="F31" s="9">
        <f t="shared" si="0"/>
        <v>-28000</v>
      </c>
      <c r="G31" s="10">
        <f t="shared" si="1"/>
        <v>-8.7500000000000022E-2</v>
      </c>
    </row>
    <row r="32" spans="1:7" ht="31.5">
      <c r="A32" s="6" t="s">
        <v>59</v>
      </c>
      <c r="B32" s="25" t="s">
        <v>44</v>
      </c>
      <c r="C32" s="26" t="s">
        <v>41</v>
      </c>
      <c r="D32" s="23">
        <v>0</v>
      </c>
      <c r="E32" s="16">
        <v>0</v>
      </c>
      <c r="F32" s="9">
        <f t="shared" si="0"/>
        <v>0</v>
      </c>
      <c r="G32" s="10" t="e">
        <f t="shared" si="1"/>
        <v>#DIV/0!</v>
      </c>
    </row>
    <row r="33" spans="2:7">
      <c r="B33" s="31"/>
      <c r="C33" s="32"/>
      <c r="D33" s="32"/>
      <c r="E33" s="32"/>
      <c r="F33" s="32"/>
      <c r="G33" s="32"/>
    </row>
    <row r="34" spans="2:7" ht="17.25" customHeight="1">
      <c r="B34" s="40"/>
      <c r="C34" s="40"/>
      <c r="D34" s="40"/>
      <c r="E34" s="40"/>
      <c r="F34" s="40"/>
      <c r="G34" s="33"/>
    </row>
    <row r="35" spans="2:7" ht="15.75">
      <c r="B35" s="34"/>
      <c r="C35" s="35"/>
      <c r="D35" s="35"/>
      <c r="E35" s="35"/>
      <c r="F35" s="35"/>
      <c r="G35" s="35"/>
    </row>
  </sheetData>
  <mergeCells count="4">
    <mergeCell ref="B34:F34"/>
    <mergeCell ref="B1:F1"/>
    <mergeCell ref="B2:F2"/>
    <mergeCell ref="B3:F3"/>
  </mergeCells>
  <conditionalFormatting sqref="D7:E8 D21:E22 D11:E11 D24:E25 E10 D27:E28 D15:E15 D18:E18">
    <cfRule type="cellIs" dxfId="3" priority="2" operator="equal">
      <formula>'Приложение 2 V2'!J9</formula>
    </cfRule>
    <cfRule type="cellIs" dxfId="2" priority="3" operator="notBetween">
      <formula>'Приложение 2 V2'!J9-0.15</formula>
      <formula>'Приложение 2 V2'!J9+0.15</formula>
    </cfRule>
  </conditionalFormatting>
  <conditionalFormatting sqref="D10">
    <cfRule type="cellIs" dxfId="1" priority="4" operator="equal">
      <formula>'Приложение 2 V2'!J12</formula>
    </cfRule>
    <cfRule type="cellIs" dxfId="0" priority="5" operator="notBetween">
      <formula>'Приложение 2 V2'!J12 -0.15</formula>
      <formula>'Приложение 2 V2'!J12+0.15</formula>
    </cfRule>
  </conditionalFormatting>
  <pageMargins left="0.78749999999999998" right="0.78749999999999998" top="1.05277777777778" bottom="1.05277777777778" header="0.78749999999999998" footer="0.78749999999999998"/>
  <pageSetup paperSize="9" orientation="landscape" horizontalDpi="300" verticalDpi="300" r:id="rId1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V2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270</cp:revision>
  <cp:lastPrinted>2025-11-17T13:54:07Z</cp:lastPrinted>
  <dcterms:created xsi:type="dcterms:W3CDTF">2017-01-20T15:44:22Z</dcterms:created>
  <dcterms:modified xsi:type="dcterms:W3CDTF">2025-11-18T13:50:42Z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